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資產負債表" sheetId="1" r:id="rId1"/>
    <sheet name="損益表" sheetId="2" r:id="rId2"/>
  </sheets>
  <definedNames>
    <definedName name="ActDesc" localSheetId="0">'資產負債表'!$A$8</definedName>
    <definedName name="ActDesc_1" localSheetId="1">'損益表'!$A$37</definedName>
    <definedName name="ActDesc_P2" localSheetId="0">'資產負債表'!$K$8</definedName>
    <definedName name="Col01" localSheetId="0">'資產負債表'!$C$8</definedName>
    <definedName name="Col01_1" localSheetId="1">'損益表'!$C$37</definedName>
    <definedName name="Col01_P2" localSheetId="0">'資產負債表'!$M$8</definedName>
    <definedName name="Col02" localSheetId="0">'資產負債表'!$E$8</definedName>
    <definedName name="Col02_1" localSheetId="1">'損益表'!$E$37</definedName>
    <definedName name="Col02_P2" localSheetId="0">'資產負債表'!$O$8</definedName>
    <definedName name="Col03" localSheetId="0">'資產負債表'!$G$8</definedName>
    <definedName name="Col03_1" localSheetId="1">'損益表'!$G$37</definedName>
    <definedName name="Col03_P2" localSheetId="0">'資產負債表'!$Q$8</definedName>
    <definedName name="Col04" localSheetId="0">'資產負債表'!$I$8</definedName>
    <definedName name="Col04_1" localSheetId="1">'損益表'!$I$37</definedName>
    <definedName name="Col04_P2" localSheetId="0">'資產負債表'!$S$8</definedName>
    <definedName name="DataEnd" localSheetId="0">'資產負債表'!$A$35</definedName>
    <definedName name="DataEnd_1" localSheetId="1">'損益表'!$A$39</definedName>
    <definedName name="EndDayC_4" localSheetId="0">'資產負債表'!$Q$6</definedName>
    <definedName name="FiscalPeriod1C" localSheetId="1">'損益表'!$G$6</definedName>
    <definedName name="FiscalPeriodC" localSheetId="1">'損益表'!$C$6</definedName>
    <definedName name="InsEnd" localSheetId="0">'資產負債表'!$A$35</definedName>
  </definedNames>
  <calcPr fullCalcOnLoad="1"/>
</workbook>
</file>

<file path=xl/sharedStrings.xml><?xml version="1.0" encoding="utf-8"?>
<sst xmlns="http://schemas.openxmlformats.org/spreadsheetml/2006/main" count="111" uniqueCount="78">
  <si>
    <t>新光證券投資信託股份有限公司</t>
  </si>
  <si>
    <r>
      <t>資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產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負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債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表</t>
    </r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</si>
  <si>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</si>
  <si>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</si>
  <si>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</si>
  <si>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</si>
  <si>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</si>
  <si>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</si>
  <si>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</si>
  <si>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-</t>
  </si>
  <si>
    <t>流動負債合計</t>
  </si>
  <si>
    <t>其他負債</t>
  </si>
  <si>
    <t>流動資產合計</t>
  </si>
  <si>
    <t>　　負債合計</t>
  </si>
  <si>
    <t>股　　本</t>
  </si>
  <si>
    <t>資本公積</t>
  </si>
  <si>
    <t>股票發行溢價</t>
  </si>
  <si>
    <t>固定資產</t>
  </si>
  <si>
    <t>保留盈餘</t>
  </si>
  <si>
    <t>法定盈餘公積</t>
  </si>
  <si>
    <t>運輸設備</t>
  </si>
  <si>
    <t>未分配盈餘</t>
  </si>
  <si>
    <t>生財器具</t>
  </si>
  <si>
    <t>金融商品未實現損益</t>
  </si>
  <si>
    <t>租賃改良</t>
  </si>
  <si>
    <t>股東權益合計</t>
  </si>
  <si>
    <t>減：累積折舊</t>
  </si>
  <si>
    <t>固定資產合計</t>
  </si>
  <si>
    <t>其他資產</t>
  </si>
  <si>
    <t>其他資產合計</t>
  </si>
  <si>
    <t>資　　產　　總　　計</t>
  </si>
  <si>
    <t>負債及股東權益總計</t>
  </si>
  <si>
    <t>損　益　表</t>
  </si>
  <si>
    <t>營業收入</t>
  </si>
  <si>
    <t>營業收入合計</t>
  </si>
  <si>
    <t>營業利益</t>
  </si>
  <si>
    <t>營業外收入及利益</t>
  </si>
  <si>
    <t>其他收入</t>
  </si>
  <si>
    <t>營業外收入及利益合計</t>
  </si>
  <si>
    <t>營業外費用及損失</t>
  </si>
  <si>
    <t>處分投資損失</t>
  </si>
  <si>
    <t>兌換損失</t>
  </si>
  <si>
    <t>營業外費用及損失合計</t>
  </si>
  <si>
    <t>稅前淨利</t>
  </si>
  <si>
    <t>本期純益</t>
  </si>
  <si>
    <t>稅前</t>
  </si>
  <si>
    <t>稅後</t>
  </si>
  <si>
    <t>民國一○二年及一○一年三月三十一日</t>
  </si>
  <si>
    <t>一○二年三月三十一日</t>
  </si>
  <si>
    <t>一○一年三月三十一日</t>
  </si>
  <si>
    <t>現金及約當現金</t>
  </si>
  <si>
    <t>應付費用</t>
  </si>
  <si>
    <t>備供出售金融資產－流動</t>
  </si>
  <si>
    <t>應付所得稅</t>
  </si>
  <si>
    <t>應收帳款</t>
  </si>
  <si>
    <t>其他應付款</t>
  </si>
  <si>
    <t>其他應收款</t>
  </si>
  <si>
    <t>其他流動負債</t>
  </si>
  <si>
    <t>其他流動資產</t>
  </si>
  <si>
    <t>應計退休金負債</t>
  </si>
  <si>
    <t>成本</t>
  </si>
  <si>
    <t>股東權益</t>
  </si>
  <si>
    <t>特別盈餘公積</t>
  </si>
  <si>
    <t>存出保證金</t>
  </si>
  <si>
    <t>遞延費用</t>
  </si>
  <si>
    <t>遞延所得稅資產－非流動</t>
  </si>
  <si>
    <t>其他金融資產</t>
  </si>
  <si>
    <t>一○二年度</t>
  </si>
  <si>
    <t>一○一年度</t>
  </si>
  <si>
    <t>管理費收入</t>
  </si>
  <si>
    <t>銷售費收入</t>
  </si>
  <si>
    <t>顧問費收入</t>
  </si>
  <si>
    <t>營業費用</t>
  </si>
  <si>
    <t>利息收入</t>
  </si>
  <si>
    <t>兌換利益</t>
  </si>
  <si>
    <t>-</t>
  </si>
  <si>
    <t>所得稅費用</t>
  </si>
  <si>
    <t>基本每股盈餘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</si>
</sst>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_-* #,##0.0_-;\-* #,##0.0_-;_-* &quot;-&quot;??_-;_-@_-"/>
    <numFmt numFmtId="181" formatCode="_-* #,##0_-;\-* #,##0_-;_-* &quot;-&quot;??_-;_-@_-"/>
    <numFmt numFmtId="182" formatCode="#,##0_ ;[Red]\-#,##0\ "/>
    <numFmt numFmtId="183" formatCode="#,##0_);[Red]\(#,##0\)"/>
    <numFmt numFmtId="184" formatCode="&quot;$&quot;#,##0_);\(&quot;$&quot;#,##0\)"/>
    <numFmt numFmtId="185" formatCode="&quot;$&quot;#,##0_);[Red]\(&quot;$&quot;#,##0\)"/>
    <numFmt numFmtId="186" formatCode="&quot;$&quot;#,##0.00_);[Red]\(&quot;$&quot;#,##0.00\)"/>
    <numFmt numFmtId="187" formatCode="#,##0.00_);[Red]\(#,##0.00\)"/>
    <numFmt numFmtId="188" formatCode="#,##0.0_);[Red]\(#,##0.0\)"/>
    <numFmt numFmtId="189" formatCode="&quot;$&quot;#,##0.00_);\(&quot;$&quot;#,##0.00\)"/>
  </numFmts>
  <fonts count="7">
    <font>
      <sz val="12"/>
      <name val="新細明體"/>
      <family val="1"/>
    </font>
    <font>
      <sz val="11"/>
      <name val="標楷體"/>
      <family val="4"/>
    </font>
    <font>
      <sz val="11"/>
      <name val="Book Antiqua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1.5"/>
      <name val="標楷體"/>
      <family val="4"/>
    </font>
    <font>
      <sz val="11.5"/>
      <name val="Book Antiqua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3" fontId="6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 indent="2"/>
    </xf>
    <xf numFmtId="6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 indent="4"/>
    </xf>
    <xf numFmtId="3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wrapText="1" indent="1"/>
    </xf>
    <xf numFmtId="3" fontId="2" fillId="0" borderId="0" xfId="0" applyNumberFormat="1" applyFont="1" applyFill="1" applyBorder="1" applyAlignment="1">
      <alignment wrapText="1"/>
    </xf>
    <xf numFmtId="179" fontId="2" fillId="0" borderId="4" xfId="0" applyNumberFormat="1" applyFont="1" applyFill="1" applyBorder="1" applyAlignment="1">
      <alignment wrapText="1"/>
    </xf>
    <xf numFmtId="179" fontId="2" fillId="0" borderId="0" xfId="0" applyNumberFormat="1" applyFont="1" applyFill="1" applyAlignment="1">
      <alignment wrapText="1"/>
    </xf>
    <xf numFmtId="179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6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6" fontId="6" fillId="0" borderId="0" xfId="0" applyNumberFormat="1" applyFont="1" applyFill="1" applyAlignment="1">
      <alignment wrapText="1"/>
    </xf>
    <xf numFmtId="3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79" fontId="6" fillId="0" borderId="0" xfId="0" applyNumberFormat="1" applyFont="1" applyFill="1" applyAlignment="1">
      <alignment wrapText="1"/>
    </xf>
    <xf numFmtId="179" fontId="6" fillId="0" borderId="0" xfId="0" applyNumberFormat="1" applyFont="1" applyFill="1" applyAlignment="1">
      <alignment horizontal="justify" wrapText="1"/>
    </xf>
    <xf numFmtId="179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center" wrapText="1"/>
    </xf>
    <xf numFmtId="3" fontId="6" fillId="0" borderId="5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3" fontId="6" fillId="0" borderId="0" xfId="0" applyNumberFormat="1" applyFont="1" applyFill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79" fontId="6" fillId="0" borderId="5" xfId="0" applyNumberFormat="1" applyFont="1" applyFill="1" applyBorder="1" applyAlignment="1">
      <alignment wrapText="1"/>
    </xf>
    <xf numFmtId="179" fontId="6" fillId="0" borderId="4" xfId="0" applyNumberFormat="1" applyFont="1" applyFill="1" applyBorder="1" applyAlignment="1">
      <alignment wrapText="1"/>
    </xf>
    <xf numFmtId="6" fontId="6" fillId="0" borderId="6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8" fontId="6" fillId="0" borderId="7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">
      <selection activeCell="A18" sqref="A18"/>
    </sheetView>
  </sheetViews>
  <sheetFormatPr defaultColWidth="9.00390625" defaultRowHeight="16.5"/>
  <cols>
    <col min="1" max="1" width="43.00390625" style="2" customWidth="1"/>
    <col min="2" max="2" width="4.50390625" style="2" customWidth="1"/>
    <col min="3" max="3" width="13.50390625" style="4" bestFit="1" customWidth="1"/>
    <col min="4" max="4" width="2.75390625" style="2" customWidth="1"/>
    <col min="5" max="5" width="7.125" style="2" customWidth="1"/>
    <col min="6" max="6" width="4.75390625" style="2" customWidth="1"/>
    <col min="7" max="7" width="13.50390625" style="2" bestFit="1" customWidth="1"/>
    <col min="8" max="8" width="2.25390625" style="2" customWidth="1"/>
    <col min="9" max="9" width="7.375" style="2" customWidth="1"/>
    <col min="10" max="10" width="4.75390625" style="2" customWidth="1"/>
    <col min="11" max="11" width="32.75390625" style="2" customWidth="1"/>
    <col min="12" max="12" width="4.125" style="2" customWidth="1"/>
    <col min="13" max="13" width="13.50390625" style="2" bestFit="1" customWidth="1"/>
    <col min="14" max="14" width="4.125" style="2" customWidth="1"/>
    <col min="15" max="15" width="6.375" style="2" customWidth="1"/>
    <col min="16" max="16" width="4.75390625" style="2" customWidth="1"/>
    <col min="17" max="17" width="13.50390625" style="2" bestFit="1" customWidth="1"/>
    <col min="18" max="18" width="3.125" style="2" customWidth="1"/>
    <col min="19" max="19" width="6.50390625" style="2" customWidth="1"/>
    <col min="20" max="16384" width="9.00390625" style="2" customWidth="1"/>
  </cols>
  <sheetData>
    <row r="1" spans="1:19" ht="16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6.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6.5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6.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ht="16.5">
      <c r="A5" s="3"/>
    </row>
    <row r="6" spans="1:19" ht="17.25" customHeight="1" thickBot="1">
      <c r="A6" s="5"/>
      <c r="B6" s="5"/>
      <c r="C6" s="62" t="s">
        <v>48</v>
      </c>
      <c r="D6" s="62"/>
      <c r="E6" s="62"/>
      <c r="F6" s="5"/>
      <c r="G6" s="62" t="s">
        <v>49</v>
      </c>
      <c r="H6" s="62"/>
      <c r="I6" s="62"/>
      <c r="J6" s="5"/>
      <c r="K6" s="5"/>
      <c r="L6" s="5"/>
      <c r="M6" s="62" t="s">
        <v>48</v>
      </c>
      <c r="N6" s="62"/>
      <c r="O6" s="62"/>
      <c r="P6" s="6"/>
      <c r="Q6" s="62" t="s">
        <v>49</v>
      </c>
      <c r="R6" s="62"/>
      <c r="S6" s="62"/>
    </row>
    <row r="7" spans="1:19" ht="17.25" thickBot="1">
      <c r="A7" s="7" t="s">
        <v>3</v>
      </c>
      <c r="B7" s="5"/>
      <c r="C7" s="8" t="s">
        <v>4</v>
      </c>
      <c r="D7" s="9"/>
      <c r="E7" s="10" t="s">
        <v>5</v>
      </c>
      <c r="F7" s="5"/>
      <c r="G7" s="8" t="s">
        <v>4</v>
      </c>
      <c r="H7" s="9"/>
      <c r="I7" s="10" t="s">
        <v>5</v>
      </c>
      <c r="J7" s="5"/>
      <c r="K7" s="7" t="s">
        <v>6</v>
      </c>
      <c r="L7" s="5"/>
      <c r="M7" s="8" t="s">
        <v>4</v>
      </c>
      <c r="N7" s="9"/>
      <c r="O7" s="10" t="s">
        <v>5</v>
      </c>
      <c r="P7" s="5"/>
      <c r="Q7" s="8" t="s">
        <v>4</v>
      </c>
      <c r="R7" s="9"/>
      <c r="S7" s="10" t="s">
        <v>5</v>
      </c>
    </row>
    <row r="8" spans="1:19" ht="16.5">
      <c r="A8" s="11" t="s">
        <v>7</v>
      </c>
      <c r="B8" s="12"/>
      <c r="C8" s="13"/>
      <c r="D8" s="13"/>
      <c r="E8" s="13"/>
      <c r="F8" s="13"/>
      <c r="G8" s="13"/>
      <c r="H8" s="13"/>
      <c r="I8" s="13"/>
      <c r="J8" s="12"/>
      <c r="K8" s="11" t="s">
        <v>8</v>
      </c>
      <c r="L8" s="12"/>
      <c r="M8" s="13"/>
      <c r="N8" s="13"/>
      <c r="O8" s="13"/>
      <c r="P8" s="13"/>
      <c r="Q8" s="13"/>
      <c r="R8" s="13"/>
      <c r="S8" s="13"/>
    </row>
    <row r="9" spans="1:19" ht="16.5">
      <c r="A9" s="14" t="s">
        <v>50</v>
      </c>
      <c r="B9" s="12"/>
      <c r="C9" s="15">
        <v>85302353</v>
      </c>
      <c r="D9" s="13"/>
      <c r="E9" s="13">
        <v>13</v>
      </c>
      <c r="F9" s="13"/>
      <c r="G9" s="15">
        <v>445167078</v>
      </c>
      <c r="H9" s="13"/>
      <c r="I9" s="13">
        <v>73</v>
      </c>
      <c r="J9" s="12"/>
      <c r="K9" s="14" t="s">
        <v>51</v>
      </c>
      <c r="L9" s="12"/>
      <c r="M9" s="15">
        <f>15658438+300773</f>
        <v>15959211</v>
      </c>
      <c r="N9" s="13"/>
      <c r="O9" s="13">
        <v>3</v>
      </c>
      <c r="P9" s="13"/>
      <c r="Q9" s="15">
        <v>23274091</v>
      </c>
      <c r="R9" s="13"/>
      <c r="S9" s="13">
        <v>2</v>
      </c>
    </row>
    <row r="10" spans="1:19" ht="16.5">
      <c r="A10" s="14" t="s">
        <v>52</v>
      </c>
      <c r="B10" s="12"/>
      <c r="C10" s="16">
        <v>22102727</v>
      </c>
      <c r="D10" s="13"/>
      <c r="E10" s="13">
        <v>3</v>
      </c>
      <c r="F10" s="13"/>
      <c r="G10" s="16">
        <v>14767228</v>
      </c>
      <c r="H10" s="13"/>
      <c r="I10" s="13">
        <v>2</v>
      </c>
      <c r="J10" s="12"/>
      <c r="K10" s="14" t="s">
        <v>53</v>
      </c>
      <c r="L10" s="12"/>
      <c r="M10" s="16">
        <f>19903624+20993</f>
        <v>19924617</v>
      </c>
      <c r="N10" s="13"/>
      <c r="O10" s="13">
        <v>3</v>
      </c>
      <c r="P10" s="13"/>
      <c r="Q10" s="16">
        <v>13184854</v>
      </c>
      <c r="R10" s="13"/>
      <c r="S10" s="13">
        <v>4</v>
      </c>
    </row>
    <row r="11" spans="1:19" ht="16.5">
      <c r="A11" s="14" t="s">
        <v>54</v>
      </c>
      <c r="B11" s="12"/>
      <c r="C11" s="16">
        <v>20170241</v>
      </c>
      <c r="D11" s="13"/>
      <c r="E11" s="13">
        <v>3</v>
      </c>
      <c r="F11" s="13"/>
      <c r="G11" s="16">
        <v>19144285</v>
      </c>
      <c r="H11" s="13"/>
      <c r="I11" s="13">
        <v>3</v>
      </c>
      <c r="J11" s="12"/>
      <c r="K11" s="14" t="s">
        <v>55</v>
      </c>
      <c r="M11" s="16">
        <v>4029943</v>
      </c>
      <c r="O11" s="2">
        <v>1</v>
      </c>
      <c r="Q11" s="16">
        <v>18000000</v>
      </c>
      <c r="S11" s="13">
        <v>3</v>
      </c>
    </row>
    <row r="12" spans="1:19" ht="16.5">
      <c r="A12" s="14" t="s">
        <v>56</v>
      </c>
      <c r="B12" s="12"/>
      <c r="C12" s="16">
        <v>0</v>
      </c>
      <c r="D12" s="13"/>
      <c r="E12" s="13">
        <v>0</v>
      </c>
      <c r="F12" s="13"/>
      <c r="G12" s="16">
        <v>222204</v>
      </c>
      <c r="H12" s="13"/>
      <c r="I12" s="13">
        <v>1</v>
      </c>
      <c r="J12" s="12"/>
      <c r="K12" s="14" t="s">
        <v>57</v>
      </c>
      <c r="L12" s="12"/>
      <c r="M12" s="17">
        <v>1689702</v>
      </c>
      <c r="N12" s="13"/>
      <c r="O12" s="18" t="s">
        <v>9</v>
      </c>
      <c r="P12" s="13"/>
      <c r="Q12" s="17">
        <v>1282912</v>
      </c>
      <c r="R12" s="13"/>
      <c r="S12" s="13">
        <v>1</v>
      </c>
    </row>
    <row r="13" spans="1:19" ht="16.5">
      <c r="A13" s="14" t="s">
        <v>58</v>
      </c>
      <c r="B13" s="12"/>
      <c r="C13" s="17">
        <f>1834751-143281</f>
        <v>1691470</v>
      </c>
      <c r="D13" s="19"/>
      <c r="E13" s="20">
        <v>0</v>
      </c>
      <c r="F13" s="19"/>
      <c r="G13" s="17">
        <v>11338421</v>
      </c>
      <c r="H13" s="19"/>
      <c r="I13" s="20">
        <v>2</v>
      </c>
      <c r="J13" s="12"/>
      <c r="K13" s="21" t="s">
        <v>10</v>
      </c>
      <c r="L13" s="12"/>
      <c r="M13" s="22">
        <f>SUM(M9:M12)</f>
        <v>41603473</v>
      </c>
      <c r="N13" s="13"/>
      <c r="O13" s="23">
        <v>7</v>
      </c>
      <c r="P13" s="13"/>
      <c r="Q13" s="22">
        <f>SUM(Q9:Q12)</f>
        <v>55741857</v>
      </c>
      <c r="R13" s="13"/>
      <c r="S13" s="23">
        <v>9</v>
      </c>
    </row>
    <row r="14" spans="1:19" ht="16.5">
      <c r="A14" s="21" t="s">
        <v>12</v>
      </c>
      <c r="B14" s="12"/>
      <c r="C14" s="17">
        <f>SUM(C9:C13)</f>
        <v>129266791</v>
      </c>
      <c r="D14" s="19"/>
      <c r="E14" s="20">
        <f>SUM(E9:E13)</f>
        <v>19</v>
      </c>
      <c r="F14" s="19"/>
      <c r="G14" s="17">
        <f>SUM(G9:G13)</f>
        <v>490639216</v>
      </c>
      <c r="H14" s="19"/>
      <c r="I14" s="20">
        <v>80</v>
      </c>
      <c r="J14" s="12"/>
      <c r="K14" s="24"/>
      <c r="L14" s="12"/>
      <c r="M14" s="13"/>
      <c r="N14" s="13"/>
      <c r="O14" s="13"/>
      <c r="P14" s="13"/>
      <c r="Q14" s="13"/>
      <c r="R14" s="13"/>
      <c r="S14" s="13"/>
    </row>
    <row r="15" spans="10:19" ht="16.5">
      <c r="J15" s="12"/>
      <c r="K15" s="11" t="s">
        <v>11</v>
      </c>
      <c r="L15" s="12"/>
      <c r="M15" s="13"/>
      <c r="N15" s="13"/>
      <c r="O15" s="13"/>
      <c r="P15" s="13"/>
      <c r="Q15" s="13"/>
      <c r="R15" s="13"/>
      <c r="S15" s="13"/>
    </row>
    <row r="16" spans="2:19" ht="16.5">
      <c r="B16" s="12"/>
      <c r="C16" s="13"/>
      <c r="D16" s="13"/>
      <c r="E16" s="13"/>
      <c r="F16" s="13"/>
      <c r="G16" s="13"/>
      <c r="H16" s="13"/>
      <c r="I16" s="13"/>
      <c r="J16" s="12"/>
      <c r="K16" s="14" t="s">
        <v>59</v>
      </c>
      <c r="L16" s="12"/>
      <c r="M16" s="17">
        <f>5814416+4277232</f>
        <v>10091648</v>
      </c>
      <c r="N16" s="13"/>
      <c r="O16" s="20">
        <v>1</v>
      </c>
      <c r="P16" s="13"/>
      <c r="Q16" s="17">
        <v>5056598</v>
      </c>
      <c r="R16" s="13"/>
      <c r="S16" s="20">
        <v>1</v>
      </c>
    </row>
    <row r="17" spans="1:19" ht="16.5">
      <c r="A17" s="11" t="s">
        <v>17</v>
      </c>
      <c r="B17" s="12"/>
      <c r="C17" s="13"/>
      <c r="D17" s="13"/>
      <c r="E17" s="13"/>
      <c r="F17" s="13"/>
      <c r="G17" s="13"/>
      <c r="H17" s="13"/>
      <c r="I17" s="13"/>
      <c r="J17" s="12"/>
      <c r="K17" s="24"/>
      <c r="L17" s="12"/>
      <c r="M17" s="13"/>
      <c r="N17" s="13"/>
      <c r="O17" s="13"/>
      <c r="P17" s="13"/>
      <c r="Q17" s="16"/>
      <c r="R17" s="13"/>
      <c r="S17" s="13"/>
    </row>
    <row r="18" spans="1:19" ht="16.5">
      <c r="A18" s="14" t="s">
        <v>60</v>
      </c>
      <c r="B18" s="12"/>
      <c r="C18" s="13"/>
      <c r="D18" s="13"/>
      <c r="E18" s="13"/>
      <c r="F18" s="13"/>
      <c r="G18" s="13"/>
      <c r="H18" s="13"/>
      <c r="I18" s="13"/>
      <c r="J18" s="12"/>
      <c r="K18" s="14" t="s">
        <v>13</v>
      </c>
      <c r="L18" s="12"/>
      <c r="M18" s="17">
        <f>SUM(M13,M16)</f>
        <v>51695121</v>
      </c>
      <c r="N18" s="13"/>
      <c r="O18" s="20">
        <v>8</v>
      </c>
      <c r="P18" s="13"/>
      <c r="Q18" s="17">
        <f>SUM(Q13,Q16)</f>
        <v>60798455</v>
      </c>
      <c r="R18" s="13"/>
      <c r="S18" s="20">
        <f>SUM(S13,S16)</f>
        <v>10</v>
      </c>
    </row>
    <row r="19" spans="1:19" ht="16.5">
      <c r="A19" s="21" t="s">
        <v>20</v>
      </c>
      <c r="B19" s="12"/>
      <c r="C19" s="16">
        <v>3092173</v>
      </c>
      <c r="D19" s="13"/>
      <c r="E19" s="13">
        <v>1</v>
      </c>
      <c r="F19" s="13"/>
      <c r="G19" s="16">
        <v>3092173</v>
      </c>
      <c r="H19" s="13"/>
      <c r="I19" s="13">
        <v>1</v>
      </c>
      <c r="J19" s="12"/>
      <c r="K19" s="24"/>
      <c r="L19" s="12"/>
      <c r="M19" s="13"/>
      <c r="N19" s="13"/>
      <c r="O19" s="13"/>
      <c r="P19" s="13"/>
      <c r="Q19" s="13"/>
      <c r="R19" s="13"/>
      <c r="S19" s="13"/>
    </row>
    <row r="20" spans="1:19" ht="16.5">
      <c r="A20" s="21" t="s">
        <v>22</v>
      </c>
      <c r="B20" s="12"/>
      <c r="C20" s="16">
        <v>18209994</v>
      </c>
      <c r="D20" s="13"/>
      <c r="E20" s="13">
        <v>3</v>
      </c>
      <c r="F20" s="13"/>
      <c r="G20" s="16">
        <v>17889994</v>
      </c>
      <c r="H20" s="13"/>
      <c r="I20" s="13">
        <v>3</v>
      </c>
      <c r="J20" s="12"/>
      <c r="K20" s="11" t="s">
        <v>61</v>
      </c>
      <c r="L20" s="12"/>
      <c r="M20" s="13"/>
      <c r="N20" s="13"/>
      <c r="O20" s="13"/>
      <c r="P20" s="13"/>
      <c r="Q20" s="13"/>
      <c r="R20" s="13"/>
      <c r="S20" s="13"/>
    </row>
    <row r="21" spans="1:19" ht="16.5">
      <c r="A21" s="21" t="s">
        <v>24</v>
      </c>
      <c r="B21" s="12"/>
      <c r="C21" s="17">
        <v>27200166</v>
      </c>
      <c r="D21" s="13"/>
      <c r="E21" s="20">
        <v>4</v>
      </c>
      <c r="F21" s="13"/>
      <c r="G21" s="17">
        <v>26980166</v>
      </c>
      <c r="H21" s="13"/>
      <c r="I21" s="20">
        <v>4</v>
      </c>
      <c r="J21" s="12"/>
      <c r="K21" s="14" t="s">
        <v>14</v>
      </c>
      <c r="L21" s="12"/>
      <c r="M21" s="16">
        <v>400000000</v>
      </c>
      <c r="N21" s="13"/>
      <c r="O21" s="13">
        <v>63</v>
      </c>
      <c r="P21" s="13"/>
      <c r="Q21" s="16">
        <v>400000000</v>
      </c>
      <c r="R21" s="13"/>
      <c r="S21" s="13">
        <v>65</v>
      </c>
    </row>
    <row r="22" spans="2:19" ht="16.5">
      <c r="B22" s="12"/>
      <c r="C22" s="25">
        <f>SUM(C19:C21)</f>
        <v>48502333</v>
      </c>
      <c r="D22" s="13"/>
      <c r="E22" s="19">
        <v>8</v>
      </c>
      <c r="F22" s="13"/>
      <c r="G22" s="25">
        <f>SUM(G19:G21)</f>
        <v>47962333</v>
      </c>
      <c r="H22" s="13"/>
      <c r="I22" s="19">
        <f>SUM(I19:I21)</f>
        <v>8</v>
      </c>
      <c r="J22" s="12"/>
      <c r="K22" s="14" t="s">
        <v>15</v>
      </c>
      <c r="L22" s="12"/>
      <c r="M22" s="13"/>
      <c r="N22" s="13"/>
      <c r="O22" s="13"/>
      <c r="P22" s="13"/>
      <c r="Q22" s="13"/>
      <c r="R22" s="13"/>
      <c r="S22" s="13"/>
    </row>
    <row r="23" spans="1:19" ht="16.5">
      <c r="A23" s="14" t="s">
        <v>26</v>
      </c>
      <c r="B23" s="12"/>
      <c r="C23" s="26">
        <v>-43742358</v>
      </c>
      <c r="D23" s="27"/>
      <c r="E23" s="28">
        <v>-7</v>
      </c>
      <c r="F23" s="27"/>
      <c r="G23" s="28">
        <v>-42854922</v>
      </c>
      <c r="H23" s="27"/>
      <c r="I23" s="28">
        <v>-7</v>
      </c>
      <c r="J23" s="12"/>
      <c r="K23" s="21" t="s">
        <v>16</v>
      </c>
      <c r="L23" s="12"/>
      <c r="M23" s="16">
        <v>123082504</v>
      </c>
      <c r="N23" s="13"/>
      <c r="O23" s="13">
        <v>20</v>
      </c>
      <c r="P23" s="13"/>
      <c r="Q23" s="16">
        <v>123082504</v>
      </c>
      <c r="R23" s="13"/>
      <c r="S23" s="13">
        <v>20</v>
      </c>
    </row>
    <row r="24" spans="1:19" ht="16.5">
      <c r="A24" s="21" t="s">
        <v>27</v>
      </c>
      <c r="B24" s="12"/>
      <c r="C24" s="22">
        <f>SUM(C22:C23)</f>
        <v>4759975</v>
      </c>
      <c r="D24" s="13"/>
      <c r="E24" s="23">
        <v>1</v>
      </c>
      <c r="F24" s="13"/>
      <c r="G24" s="22">
        <f>SUM(G22:G23)</f>
        <v>5107411</v>
      </c>
      <c r="H24" s="13"/>
      <c r="I24" s="23">
        <f>SUM(I22:I23)</f>
        <v>1</v>
      </c>
      <c r="J24" s="12"/>
      <c r="K24" s="14" t="s">
        <v>18</v>
      </c>
      <c r="L24" s="12"/>
      <c r="M24" s="13"/>
      <c r="N24" s="13"/>
      <c r="O24" s="13"/>
      <c r="P24" s="13"/>
      <c r="Q24" s="13"/>
      <c r="R24" s="13"/>
      <c r="S24" s="13"/>
    </row>
    <row r="25" spans="9:19" ht="16.5">
      <c r="I25" s="29"/>
      <c r="J25" s="12"/>
      <c r="K25" s="21" t="s">
        <v>19</v>
      </c>
      <c r="L25" s="12"/>
      <c r="M25" s="16">
        <v>19584941</v>
      </c>
      <c r="N25" s="13"/>
      <c r="O25" s="13">
        <v>3</v>
      </c>
      <c r="P25" s="13"/>
      <c r="Q25" s="16">
        <v>19584941</v>
      </c>
      <c r="R25" s="13"/>
      <c r="S25" s="13">
        <v>3</v>
      </c>
    </row>
    <row r="26" spans="1:19" ht="16.5">
      <c r="A26" s="24"/>
      <c r="B26" s="12"/>
      <c r="C26" s="13"/>
      <c r="D26" s="13"/>
      <c r="E26" s="13"/>
      <c r="F26" s="13"/>
      <c r="G26" s="13"/>
      <c r="H26" s="13"/>
      <c r="I26" s="13"/>
      <c r="J26" s="12"/>
      <c r="K26" s="21" t="s">
        <v>62</v>
      </c>
      <c r="M26" s="16">
        <v>5362075</v>
      </c>
      <c r="O26" s="13">
        <v>1</v>
      </c>
      <c r="Q26" s="16">
        <v>5362075</v>
      </c>
      <c r="S26" s="13">
        <v>1</v>
      </c>
    </row>
    <row r="27" spans="1:19" ht="16.5">
      <c r="A27" s="11" t="s">
        <v>28</v>
      </c>
      <c r="B27" s="12"/>
      <c r="J27" s="12"/>
      <c r="K27" s="21" t="s">
        <v>21</v>
      </c>
      <c r="L27" s="12"/>
      <c r="M27" s="16">
        <f>42878482-3989368</f>
        <v>38889114</v>
      </c>
      <c r="N27" s="13"/>
      <c r="O27" s="19">
        <v>6</v>
      </c>
      <c r="P27" s="13"/>
      <c r="Q27" s="25">
        <v>8547993</v>
      </c>
      <c r="R27" s="13"/>
      <c r="S27" s="19">
        <v>1</v>
      </c>
    </row>
    <row r="28" spans="1:19" ht="16.5">
      <c r="A28" s="14" t="s">
        <v>63</v>
      </c>
      <c r="B28" s="12"/>
      <c r="C28" s="16">
        <v>104602286</v>
      </c>
      <c r="D28" s="13"/>
      <c r="E28" s="13">
        <v>17</v>
      </c>
      <c r="F28" s="13"/>
      <c r="G28" s="16">
        <v>104617586</v>
      </c>
      <c r="H28" s="13"/>
      <c r="I28" s="13">
        <v>17</v>
      </c>
      <c r="J28" s="12"/>
      <c r="K28" s="14" t="s">
        <v>23</v>
      </c>
      <c r="L28" s="12"/>
      <c r="M28" s="27">
        <v>-5407606</v>
      </c>
      <c r="N28" s="27"/>
      <c r="O28" s="26">
        <v>-1</v>
      </c>
      <c r="P28" s="27"/>
      <c r="Q28" s="26">
        <v>-5117017</v>
      </c>
      <c r="R28" s="27"/>
      <c r="S28" s="26">
        <v>0</v>
      </c>
    </row>
    <row r="29" spans="1:19" ht="16.5">
      <c r="A29" s="14" t="s">
        <v>64</v>
      </c>
      <c r="B29" s="12"/>
      <c r="C29" s="16">
        <v>5626001</v>
      </c>
      <c r="D29" s="13"/>
      <c r="E29" s="13">
        <v>1</v>
      </c>
      <c r="F29" s="13"/>
      <c r="G29" s="16">
        <v>5687926</v>
      </c>
      <c r="H29" s="13"/>
      <c r="I29" s="13">
        <v>1</v>
      </c>
      <c r="J29" s="12"/>
      <c r="K29" s="21" t="s">
        <v>25</v>
      </c>
      <c r="L29" s="12"/>
      <c r="M29" s="22">
        <f>SUM(M21:M28)</f>
        <v>581511028</v>
      </c>
      <c r="N29" s="13"/>
      <c r="O29" s="23">
        <f>SUM(O21:O28)</f>
        <v>92</v>
      </c>
      <c r="P29" s="13"/>
      <c r="Q29" s="22">
        <f>SUM(Q21:Q28)</f>
        <v>551460496</v>
      </c>
      <c r="R29" s="13"/>
      <c r="S29" s="23">
        <f>SUM(S21:S28)</f>
        <v>90</v>
      </c>
    </row>
    <row r="30" spans="1:19" ht="16.5">
      <c r="A30" s="14" t="s">
        <v>65</v>
      </c>
      <c r="B30" s="12"/>
      <c r="C30" s="25">
        <f>15398185+752911</f>
        <v>16151096</v>
      </c>
      <c r="D30" s="19"/>
      <c r="E30" s="19">
        <v>3</v>
      </c>
      <c r="F30" s="19"/>
      <c r="G30" s="25">
        <v>6206812</v>
      </c>
      <c r="H30" s="19"/>
      <c r="I30" s="19">
        <v>0</v>
      </c>
      <c r="J30" s="12"/>
      <c r="K30" s="24"/>
      <c r="L30" s="12"/>
      <c r="M30" s="13"/>
      <c r="N30" s="13"/>
      <c r="O30" s="13"/>
      <c r="P30" s="13"/>
      <c r="Q30" s="13"/>
      <c r="R30" s="13"/>
      <c r="S30" s="13"/>
    </row>
    <row r="31" spans="1:19" ht="16.5">
      <c r="A31" s="14" t="s">
        <v>66</v>
      </c>
      <c r="B31" s="12"/>
      <c r="C31" s="17">
        <v>372800000</v>
      </c>
      <c r="D31" s="13"/>
      <c r="E31" s="20">
        <v>59</v>
      </c>
      <c r="F31" s="13"/>
      <c r="G31" s="17">
        <v>0</v>
      </c>
      <c r="H31" s="13"/>
      <c r="I31" s="20">
        <v>0</v>
      </c>
      <c r="J31" s="12"/>
      <c r="K31" s="24"/>
      <c r="L31" s="12"/>
      <c r="M31" s="13"/>
      <c r="N31" s="13"/>
      <c r="O31" s="13"/>
      <c r="P31" s="13"/>
      <c r="Q31" s="13"/>
      <c r="R31" s="13"/>
      <c r="S31" s="13"/>
    </row>
    <row r="32" spans="1:19" ht="16.5">
      <c r="A32" s="21" t="s">
        <v>29</v>
      </c>
      <c r="B32" s="12"/>
      <c r="C32" s="22">
        <f>SUM(C28:C31)</f>
        <v>499179383</v>
      </c>
      <c r="D32" s="13"/>
      <c r="E32" s="23">
        <f>SUM(E28:E31)</f>
        <v>80</v>
      </c>
      <c r="F32" s="13"/>
      <c r="G32" s="22">
        <f>SUM(G28:G31)</f>
        <v>116512324</v>
      </c>
      <c r="H32" s="13"/>
      <c r="I32" s="23">
        <v>19</v>
      </c>
      <c r="J32" s="12"/>
      <c r="K32" s="24"/>
      <c r="L32" s="12"/>
      <c r="M32" s="13"/>
      <c r="N32" s="13"/>
      <c r="O32" s="13"/>
      <c r="P32" s="13"/>
      <c r="Q32" s="13"/>
      <c r="R32" s="13"/>
      <c r="S32" s="13"/>
    </row>
    <row r="33" spans="10:19" ht="16.5">
      <c r="J33" s="30"/>
      <c r="K33" s="24"/>
      <c r="L33" s="12"/>
      <c r="M33" s="13"/>
      <c r="N33" s="13"/>
      <c r="O33" s="13"/>
      <c r="P33" s="13"/>
      <c r="Q33" s="13"/>
      <c r="R33" s="13"/>
      <c r="S33" s="13"/>
    </row>
    <row r="34" spans="1:19" ht="17.25" thickBot="1">
      <c r="A34" s="11" t="s">
        <v>30</v>
      </c>
      <c r="B34" s="12"/>
      <c r="C34" s="31">
        <f>SUM(C14,C24,C32)</f>
        <v>633206149</v>
      </c>
      <c r="D34" s="13"/>
      <c r="E34" s="32">
        <v>100</v>
      </c>
      <c r="F34" s="13"/>
      <c r="G34" s="31">
        <f>SUM(G14,G24,G32)</f>
        <v>612258951</v>
      </c>
      <c r="H34" s="13"/>
      <c r="I34" s="32">
        <v>100</v>
      </c>
      <c r="J34" s="12"/>
      <c r="K34" s="11" t="s">
        <v>31</v>
      </c>
      <c r="L34" s="12"/>
      <c r="M34" s="31">
        <f>SUM(M29,M18)</f>
        <v>633206149</v>
      </c>
      <c r="N34" s="13"/>
      <c r="O34" s="32">
        <v>100</v>
      </c>
      <c r="P34" s="13"/>
      <c r="Q34" s="31">
        <f>SUM(Q18,Q29)</f>
        <v>612258951</v>
      </c>
      <c r="R34" s="13"/>
      <c r="S34" s="32">
        <f>SUM(S18,S29)</f>
        <v>100</v>
      </c>
    </row>
    <row r="35" spans="1:10" ht="17.25" thickTop="1">
      <c r="A35" s="33"/>
      <c r="B35" s="12"/>
      <c r="J35" s="12"/>
    </row>
    <row r="36" ht="16.5">
      <c r="J36" s="12"/>
    </row>
    <row r="37" ht="16.5">
      <c r="J37" s="12"/>
    </row>
  </sheetData>
  <mergeCells count="8">
    <mergeCell ref="C6:E6"/>
    <mergeCell ref="G6:I6"/>
    <mergeCell ref="M6:O6"/>
    <mergeCell ref="Q6:S6"/>
    <mergeCell ref="A2:S2"/>
    <mergeCell ref="A3:S3"/>
    <mergeCell ref="A4:S4"/>
    <mergeCell ref="A1:S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2" sqref="A2:I2"/>
    </sheetView>
  </sheetViews>
  <sheetFormatPr defaultColWidth="9.00390625" defaultRowHeight="16.5"/>
  <cols>
    <col min="1" max="1" width="32.25390625" style="2" customWidth="1"/>
    <col min="2" max="2" width="4.375" style="2" customWidth="1"/>
    <col min="3" max="3" width="13.00390625" style="2" bestFit="1" customWidth="1"/>
    <col min="4" max="4" width="3.00390625" style="2" customWidth="1"/>
    <col min="5" max="5" width="6.125" style="2" bestFit="1" customWidth="1"/>
    <col min="6" max="6" width="4.75390625" style="2" customWidth="1"/>
    <col min="7" max="7" width="13.00390625" style="2" bestFit="1" customWidth="1"/>
    <col min="8" max="8" width="2.75390625" style="2" customWidth="1"/>
    <col min="9" max="9" width="6.125" style="2" bestFit="1" customWidth="1"/>
    <col min="10" max="16384" width="9.00390625" style="2" customWidth="1"/>
  </cols>
  <sheetData>
    <row r="1" spans="1:9" ht="16.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6.5">
      <c r="A2" s="64" t="s">
        <v>32</v>
      </c>
      <c r="B2" s="64"/>
      <c r="C2" s="64"/>
      <c r="D2" s="64"/>
      <c r="E2" s="64"/>
      <c r="F2" s="64"/>
      <c r="G2" s="64"/>
      <c r="H2" s="64"/>
      <c r="I2" s="64"/>
    </row>
    <row r="3" spans="1:9" ht="16.5">
      <c r="A3" s="64" t="s">
        <v>47</v>
      </c>
      <c r="B3" s="64"/>
      <c r="C3" s="64"/>
      <c r="D3" s="64"/>
      <c r="E3" s="64"/>
      <c r="F3" s="64"/>
      <c r="G3" s="64"/>
      <c r="H3" s="64"/>
      <c r="I3" s="64"/>
    </row>
    <row r="4" spans="1:9" ht="16.5">
      <c r="A4" s="65" t="s">
        <v>2</v>
      </c>
      <c r="B4" s="65"/>
      <c r="C4" s="65"/>
      <c r="D4" s="65"/>
      <c r="E4" s="65"/>
      <c r="F4" s="65"/>
      <c r="G4" s="65"/>
      <c r="H4" s="65"/>
      <c r="I4" s="65"/>
    </row>
    <row r="5" ht="16.5">
      <c r="A5" s="34"/>
    </row>
    <row r="6" spans="1:9" ht="17.25" thickBot="1">
      <c r="A6" s="35"/>
      <c r="B6" s="35"/>
      <c r="C6" s="63" t="s">
        <v>67</v>
      </c>
      <c r="D6" s="63"/>
      <c r="E6" s="63"/>
      <c r="F6" s="35"/>
      <c r="G6" s="63" t="s">
        <v>68</v>
      </c>
      <c r="H6" s="63"/>
      <c r="I6" s="63"/>
    </row>
    <row r="7" spans="1:9" ht="17.25" thickBot="1">
      <c r="A7" s="35"/>
      <c r="B7" s="35"/>
      <c r="C7" s="36" t="s">
        <v>4</v>
      </c>
      <c r="D7" s="37"/>
      <c r="E7" s="38" t="s">
        <v>5</v>
      </c>
      <c r="F7" s="39"/>
      <c r="G7" s="36" t="s">
        <v>4</v>
      </c>
      <c r="H7" s="37"/>
      <c r="I7" s="38" t="s">
        <v>5</v>
      </c>
    </row>
    <row r="8" spans="1:9" ht="16.5">
      <c r="A8" s="40" t="s">
        <v>33</v>
      </c>
      <c r="B8" s="35"/>
      <c r="C8" s="41"/>
      <c r="D8" s="42"/>
      <c r="E8" s="41"/>
      <c r="F8" s="42"/>
      <c r="G8" s="41"/>
      <c r="H8" s="42"/>
      <c r="I8" s="41"/>
    </row>
    <row r="9" spans="1:9" ht="16.5">
      <c r="A9" s="40" t="s">
        <v>69</v>
      </c>
      <c r="B9" s="35"/>
      <c r="C9" s="43">
        <v>48179664</v>
      </c>
      <c r="D9" s="42"/>
      <c r="E9" s="41">
        <v>90</v>
      </c>
      <c r="F9" s="42"/>
      <c r="G9" s="43">
        <v>48609480</v>
      </c>
      <c r="H9" s="42"/>
      <c r="I9" s="41">
        <v>89</v>
      </c>
    </row>
    <row r="10" spans="1:9" ht="16.5">
      <c r="A10" s="40" t="s">
        <v>70</v>
      </c>
      <c r="B10" s="35"/>
      <c r="C10" s="1">
        <v>988629</v>
      </c>
      <c r="D10" s="42"/>
      <c r="E10" s="41">
        <v>2</v>
      </c>
      <c r="F10" s="42"/>
      <c r="G10" s="1">
        <v>2360084</v>
      </c>
      <c r="H10" s="42"/>
      <c r="I10" s="41">
        <v>4</v>
      </c>
    </row>
    <row r="11" spans="1:9" ht="16.5">
      <c r="A11" s="40" t="s">
        <v>71</v>
      </c>
      <c r="B11" s="35"/>
      <c r="C11" s="44">
        <v>4182610</v>
      </c>
      <c r="D11" s="42"/>
      <c r="E11" s="45">
        <v>8</v>
      </c>
      <c r="F11" s="42"/>
      <c r="G11" s="44">
        <v>3998878</v>
      </c>
      <c r="H11" s="42"/>
      <c r="I11" s="45">
        <v>7</v>
      </c>
    </row>
    <row r="12" spans="1:9" ht="16.5">
      <c r="A12" s="40" t="s">
        <v>34</v>
      </c>
      <c r="B12" s="35"/>
      <c r="C12" s="1">
        <f>SUM(C9:C11)</f>
        <v>53350903</v>
      </c>
      <c r="D12" s="42"/>
      <c r="E12" s="41">
        <v>100</v>
      </c>
      <c r="F12" s="42"/>
      <c r="G12" s="1">
        <f>SUM(G9:G11)</f>
        <v>54968442</v>
      </c>
      <c r="H12" s="42"/>
      <c r="I12" s="41">
        <v>100</v>
      </c>
    </row>
    <row r="13" spans="1:9" ht="16.5">
      <c r="A13" s="35"/>
      <c r="B13" s="35"/>
      <c r="C13" s="41"/>
      <c r="D13" s="42"/>
      <c r="E13" s="41"/>
      <c r="F13" s="42"/>
      <c r="G13" s="41"/>
      <c r="H13" s="42"/>
      <c r="I13" s="41"/>
    </row>
    <row r="14" spans="1:10" ht="16.5">
      <c r="A14" s="40" t="s">
        <v>72</v>
      </c>
      <c r="B14" s="35"/>
      <c r="C14" s="46">
        <f>-47809762+602643</f>
        <v>-47207119</v>
      </c>
      <c r="D14" s="47"/>
      <c r="E14" s="46">
        <v>-90</v>
      </c>
      <c r="F14" s="47"/>
      <c r="G14" s="46">
        <v>-49036173</v>
      </c>
      <c r="H14" s="47"/>
      <c r="I14" s="46">
        <v>-89</v>
      </c>
      <c r="J14" s="48"/>
    </row>
    <row r="15" spans="1:9" ht="16.5">
      <c r="A15" s="35"/>
      <c r="B15" s="35"/>
      <c r="C15" s="41"/>
      <c r="D15" s="42"/>
      <c r="E15" s="41"/>
      <c r="F15" s="42"/>
      <c r="G15" s="41"/>
      <c r="H15" s="42"/>
      <c r="I15" s="41"/>
    </row>
    <row r="16" spans="1:9" ht="16.5">
      <c r="A16" s="40" t="s">
        <v>35</v>
      </c>
      <c r="B16" s="35"/>
      <c r="C16" s="1">
        <f>SUM(C12:C14)</f>
        <v>6143784</v>
      </c>
      <c r="D16" s="42"/>
      <c r="E16" s="41">
        <v>10</v>
      </c>
      <c r="F16" s="42"/>
      <c r="G16" s="1">
        <f>SUM(G12:G14)</f>
        <v>5932269</v>
      </c>
      <c r="H16" s="42"/>
      <c r="I16" s="41">
        <v>11</v>
      </c>
    </row>
    <row r="17" spans="1:9" ht="16.5">
      <c r="A17" s="35"/>
      <c r="B17" s="35"/>
      <c r="C17" s="41"/>
      <c r="D17" s="42"/>
      <c r="E17" s="41"/>
      <c r="F17" s="42"/>
      <c r="G17" s="41"/>
      <c r="H17" s="42"/>
      <c r="I17" s="41"/>
    </row>
    <row r="18" spans="1:9" ht="16.5">
      <c r="A18" s="40" t="s">
        <v>36</v>
      </c>
      <c r="B18" s="35"/>
      <c r="C18" s="41"/>
      <c r="D18" s="42"/>
      <c r="E18" s="41"/>
      <c r="F18" s="42"/>
      <c r="G18" s="41"/>
      <c r="H18" s="42"/>
      <c r="I18" s="41"/>
    </row>
    <row r="19" spans="1:9" ht="16.5">
      <c r="A19" s="40" t="s">
        <v>73</v>
      </c>
      <c r="B19" s="35"/>
      <c r="C19" s="1">
        <f>1460598</f>
        <v>1460598</v>
      </c>
      <c r="D19" s="42"/>
      <c r="E19" s="41">
        <v>3</v>
      </c>
      <c r="F19" s="42"/>
      <c r="G19" s="1">
        <v>1368813</v>
      </c>
      <c r="H19" s="42"/>
      <c r="I19" s="41">
        <v>2</v>
      </c>
    </row>
    <row r="20" spans="1:9" ht="16.5">
      <c r="A20" s="40" t="s">
        <v>74</v>
      </c>
      <c r="B20" s="35"/>
      <c r="C20" s="1">
        <v>116985</v>
      </c>
      <c r="D20" s="42"/>
      <c r="E20" s="49" t="s">
        <v>9</v>
      </c>
      <c r="F20" s="42"/>
      <c r="G20" s="49" t="s">
        <v>9</v>
      </c>
      <c r="H20" s="42"/>
      <c r="I20" s="49" t="s">
        <v>9</v>
      </c>
    </row>
    <row r="21" spans="1:9" ht="16.5">
      <c r="A21" s="40" t="s">
        <v>37</v>
      </c>
      <c r="B21" s="35"/>
      <c r="C21" s="1">
        <v>12287</v>
      </c>
      <c r="D21" s="42"/>
      <c r="E21" s="49" t="s">
        <v>9</v>
      </c>
      <c r="F21" s="42"/>
      <c r="G21" s="1">
        <v>87207</v>
      </c>
      <c r="H21" s="42"/>
      <c r="I21" s="49" t="s">
        <v>9</v>
      </c>
    </row>
    <row r="22" spans="1:9" ht="16.5">
      <c r="A22" s="40" t="s">
        <v>38</v>
      </c>
      <c r="B22" s="35"/>
      <c r="C22" s="50">
        <f>SUM(C19:C21)</f>
        <v>1589870</v>
      </c>
      <c r="D22" s="42"/>
      <c r="E22" s="51">
        <v>3</v>
      </c>
      <c r="F22" s="42"/>
      <c r="G22" s="50">
        <f>SUM(G19:G21)</f>
        <v>1456020</v>
      </c>
      <c r="H22" s="42"/>
      <c r="I22" s="51">
        <v>2</v>
      </c>
    </row>
    <row r="23" spans="1:9" ht="16.5">
      <c r="A23" s="35"/>
      <c r="B23" s="35"/>
      <c r="C23" s="41"/>
      <c r="D23" s="42"/>
      <c r="E23" s="41"/>
      <c r="F23" s="42"/>
      <c r="G23" s="41"/>
      <c r="H23" s="42"/>
      <c r="I23" s="41"/>
    </row>
    <row r="24" spans="1:9" ht="16.5">
      <c r="A24" s="40" t="s">
        <v>39</v>
      </c>
      <c r="B24" s="35"/>
      <c r="C24" s="41"/>
      <c r="D24" s="42"/>
      <c r="E24" s="41"/>
      <c r="F24" s="42"/>
      <c r="G24" s="41"/>
      <c r="H24" s="42"/>
      <c r="I24" s="41"/>
    </row>
    <row r="25" spans="1:9" ht="16.5">
      <c r="A25" s="40" t="s">
        <v>40</v>
      </c>
      <c r="B25" s="35"/>
      <c r="C25" s="49" t="s">
        <v>9</v>
      </c>
      <c r="D25" s="49"/>
      <c r="E25" s="49" t="s">
        <v>9</v>
      </c>
      <c r="F25" s="49"/>
      <c r="G25" s="52" t="s">
        <v>75</v>
      </c>
      <c r="H25" s="42"/>
      <c r="I25" s="49" t="s">
        <v>9</v>
      </c>
    </row>
    <row r="26" spans="1:9" ht="16.5">
      <c r="A26" s="40" t="s">
        <v>41</v>
      </c>
      <c r="B26" s="35"/>
      <c r="C26" s="49" t="s">
        <v>9</v>
      </c>
      <c r="D26" s="42"/>
      <c r="E26" s="49" t="s">
        <v>9</v>
      </c>
      <c r="F26" s="42"/>
      <c r="G26" s="46">
        <v>-78816</v>
      </c>
      <c r="H26" s="42"/>
      <c r="I26" s="49" t="s">
        <v>9</v>
      </c>
    </row>
    <row r="27" spans="1:9" ht="16.5">
      <c r="A27" s="40" t="s">
        <v>42</v>
      </c>
      <c r="B27" s="35"/>
      <c r="C27" s="53" t="s">
        <v>9</v>
      </c>
      <c r="D27" s="42"/>
      <c r="E27" s="53" t="s">
        <v>9</v>
      </c>
      <c r="F27" s="42"/>
      <c r="G27" s="54">
        <v>-78816</v>
      </c>
      <c r="H27" s="42"/>
      <c r="I27" s="53" t="s">
        <v>75</v>
      </c>
    </row>
    <row r="28" spans="1:9" ht="16.5">
      <c r="A28" s="35"/>
      <c r="B28" s="35"/>
      <c r="C28" s="41"/>
      <c r="D28" s="42"/>
      <c r="E28" s="41"/>
      <c r="F28" s="42"/>
      <c r="G28" s="41"/>
      <c r="H28" s="42"/>
      <c r="I28" s="41"/>
    </row>
    <row r="29" spans="1:9" ht="16.5">
      <c r="A29" s="40" t="s">
        <v>43</v>
      </c>
      <c r="B29" s="35"/>
      <c r="C29" s="1">
        <f>SUM(C16,C22)</f>
        <v>7733654</v>
      </c>
      <c r="D29" s="42"/>
      <c r="E29" s="41">
        <v>13</v>
      </c>
      <c r="F29" s="42"/>
      <c r="G29" s="1">
        <v>7309473</v>
      </c>
      <c r="H29" s="42"/>
      <c r="I29" s="41">
        <v>13</v>
      </c>
    </row>
    <row r="30" spans="1:9" ht="16.5">
      <c r="A30" s="35"/>
      <c r="B30" s="35"/>
      <c r="C30" s="41"/>
      <c r="D30" s="42"/>
      <c r="E30" s="41"/>
      <c r="F30" s="42"/>
      <c r="G30" s="41"/>
      <c r="H30" s="42"/>
      <c r="I30" s="41"/>
    </row>
    <row r="31" spans="1:9" ht="16.5">
      <c r="A31" s="40" t="s">
        <v>76</v>
      </c>
      <c r="B31" s="35"/>
      <c r="C31" s="55">
        <f>-1212378-102343</f>
        <v>-1314721</v>
      </c>
      <c r="D31" s="42"/>
      <c r="E31" s="55">
        <v>-2</v>
      </c>
      <c r="F31" s="42"/>
      <c r="G31" s="55">
        <v>-1319336</v>
      </c>
      <c r="H31" s="42"/>
      <c r="I31" s="55">
        <v>-2</v>
      </c>
    </row>
    <row r="32" spans="1:9" ht="16.5">
      <c r="A32" s="35"/>
      <c r="B32" s="35"/>
      <c r="C32" s="41"/>
      <c r="D32" s="42"/>
      <c r="E32" s="41"/>
      <c r="F32" s="42"/>
      <c r="G32" s="41"/>
      <c r="H32" s="42"/>
      <c r="I32" s="41"/>
    </row>
    <row r="33" spans="1:9" ht="17.25" thickBot="1">
      <c r="A33" s="40" t="s">
        <v>44</v>
      </c>
      <c r="B33" s="35"/>
      <c r="C33" s="56">
        <f>SUM(C29:C32)</f>
        <v>6418933</v>
      </c>
      <c r="D33" s="42"/>
      <c r="E33" s="57">
        <v>11</v>
      </c>
      <c r="F33" s="42"/>
      <c r="G33" s="56">
        <v>5990137</v>
      </c>
      <c r="H33" s="42"/>
      <c r="I33" s="57">
        <v>11</v>
      </c>
    </row>
    <row r="34" ht="17.25" thickTop="1">
      <c r="A34" s="34"/>
    </row>
    <row r="35" spans="1:9" ht="17.25" thickBot="1">
      <c r="A35" s="35"/>
      <c r="B35" s="35"/>
      <c r="C35" s="63" t="s">
        <v>67</v>
      </c>
      <c r="D35" s="63"/>
      <c r="E35" s="63"/>
      <c r="F35" s="35"/>
      <c r="G35" s="63" t="s">
        <v>68</v>
      </c>
      <c r="H35" s="63"/>
      <c r="I35" s="63"/>
    </row>
    <row r="36" spans="1:9" ht="17.25" thickBot="1">
      <c r="A36" s="35"/>
      <c r="B36" s="35"/>
      <c r="C36" s="58" t="s">
        <v>45</v>
      </c>
      <c r="D36" s="42"/>
      <c r="E36" s="58" t="s">
        <v>46</v>
      </c>
      <c r="F36" s="42"/>
      <c r="G36" s="58" t="s">
        <v>45</v>
      </c>
      <c r="H36" s="42"/>
      <c r="I36" s="58" t="s">
        <v>46</v>
      </c>
    </row>
    <row r="37" spans="1:9" ht="17.25" thickBot="1">
      <c r="A37" s="40" t="s">
        <v>77</v>
      </c>
      <c r="B37" s="35"/>
      <c r="C37" s="59">
        <v>0.19</v>
      </c>
      <c r="D37" s="42"/>
      <c r="E37" s="59">
        <v>0.16</v>
      </c>
      <c r="F37" s="42"/>
      <c r="G37" s="59">
        <v>0.18</v>
      </c>
      <c r="H37" s="42"/>
      <c r="I37" s="59">
        <v>0.15</v>
      </c>
    </row>
    <row r="38" spans="1:9" ht="17.25" thickTop="1">
      <c r="A38" s="35"/>
      <c r="B38" s="35"/>
      <c r="C38" s="41"/>
      <c r="D38" s="42"/>
      <c r="E38" s="41"/>
      <c r="F38" s="42"/>
      <c r="G38" s="41"/>
      <c r="H38" s="42"/>
      <c r="I38" s="41"/>
    </row>
  </sheetData>
  <mergeCells count="8">
    <mergeCell ref="A1:I1"/>
    <mergeCell ref="A2:I2"/>
    <mergeCell ref="A3:I3"/>
    <mergeCell ref="A4:I4"/>
    <mergeCell ref="C6:E6"/>
    <mergeCell ref="G6:I6"/>
    <mergeCell ref="C35:E35"/>
    <mergeCell ref="G35:I3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skit</dc:creator>
  <cp:keywords/>
  <dc:description/>
  <cp:lastModifiedBy>hj.lu</cp:lastModifiedBy>
  <cp:lastPrinted>2013-05-09T01:01:08Z</cp:lastPrinted>
  <dcterms:created xsi:type="dcterms:W3CDTF">2012-03-22T08:56:37Z</dcterms:created>
  <dcterms:modified xsi:type="dcterms:W3CDTF">2013-05-09T01:01:10Z</dcterms:modified>
  <cp:category/>
  <cp:version/>
  <cp:contentType/>
  <cp:contentStatus/>
</cp:coreProperties>
</file>